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10\"/>
    </mc:Choice>
  </mc:AlternateContent>
  <xr:revisionPtr revIDLastSave="0" documentId="13_ncr:1_{D60D3853-C02C-4889-9034-1935380E4F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Лист1!$10:$11</definedName>
    <definedName name="_xlnm.Print_Area" localSheetId="0">Лист1!$A$1:$L$35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4" i="1" l="1"/>
  <c r="I14" i="1"/>
  <c r="K15" i="1"/>
  <c r="J18" i="1"/>
  <c r="I18" i="1"/>
  <c r="K21" i="1"/>
  <c r="K16" i="1" l="1"/>
  <c r="K14" i="1" s="1"/>
  <c r="J13" i="1" l="1"/>
  <c r="I13" i="1"/>
  <c r="K13" i="1"/>
  <c r="K23" i="1" l="1"/>
  <c r="K29" i="1"/>
  <c r="L30" i="1"/>
  <c r="K22" i="1"/>
  <c r="L27" i="1" l="1"/>
  <c r="J25" i="1"/>
  <c r="I25" i="1"/>
  <c r="K28" i="1"/>
  <c r="K27" i="1"/>
  <c r="K26" i="1"/>
  <c r="J17" i="1"/>
  <c r="I17" i="1"/>
  <c r="K20" i="1"/>
  <c r="I24" i="1" l="1"/>
  <c r="I33" i="1" s="1"/>
  <c r="K19" i="1" l="1"/>
  <c r="K18" i="1" s="1"/>
  <c r="K30" i="1"/>
  <c r="K31" i="1"/>
  <c r="K25" i="1" l="1"/>
  <c r="K17" i="1"/>
  <c r="J24" i="1"/>
  <c r="J33" i="1" s="1"/>
  <c r="K24" i="1" l="1"/>
  <c r="K33" i="1" s="1"/>
  <c r="K32" i="1" l="1"/>
</calcChain>
</file>

<file path=xl/sharedStrings.xml><?xml version="1.0" encoding="utf-8"?>
<sst xmlns="http://schemas.openxmlformats.org/spreadsheetml/2006/main" count="108" uniqueCount="73">
  <si>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</si>
  <si>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</si>
  <si>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</si>
  <si>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</si>
  <si>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</si>
  <si>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</si>
  <si>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</si>
  <si>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</si>
  <si>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х</t>
  </si>
  <si>
    <t>Усього</t>
  </si>
  <si>
    <t>Лебединської міської ради</t>
  </si>
  <si>
    <t>Будівництво об`єктів житлово-комунального господарства</t>
  </si>
  <si>
    <t>Управління житлово - комунального господарства Лебединської міської ради</t>
  </si>
  <si>
    <t>0610000</t>
  </si>
  <si>
    <t>Управління освіти молоді та спорту виконавчого комітету Лебединської міської ради</t>
  </si>
  <si>
    <t>1854300000</t>
  </si>
  <si>
    <t>(код бюджету)</t>
  </si>
  <si>
    <t>(грн.)</t>
  </si>
  <si>
    <t xml:space="preserve">восьмого скликання </t>
  </si>
  <si>
    <t>Секретар ради</t>
  </si>
  <si>
    <t>Світлана ГОРОШКО</t>
  </si>
  <si>
    <t>Начальник фінансового управління Лебединської міської ради</t>
  </si>
  <si>
    <t>0640</t>
  </si>
  <si>
    <t>1216091</t>
  </si>
  <si>
    <t>6091</t>
  </si>
  <si>
    <t>Виготовлення проектно-кошторисної документації та проведення експертизи об'єкта "Будівництво водопровідних мереж на вулицях Сумська, Кобижча, Героїчна, Довгалівка, Чупівка, Петра Сагайдачного, Межова, Леоніда Батютенка у місті Лебедині Сумської області"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</si>
  <si>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</si>
  <si>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</si>
  <si>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Управління освіти, молоді та спорту  виконавчого комітету Лебединської міської ради</t>
  </si>
  <si>
    <t>0611300</t>
  </si>
  <si>
    <t>1300</t>
  </si>
  <si>
    <t>0990</t>
  </si>
  <si>
    <t>Будівництво1 освітніх установ та закладів</t>
  </si>
  <si>
    <t>2024-2025</t>
  </si>
  <si>
    <t xml:space="preserve"> «Ремонт (реставраційний) пам’ятки архітектури місцевого значення «Повітове училище» по вул. Героїв Майдану, 10 (колишня вул. Карла Маркса»), м. Лебедин, Сумської області, в т.ч. проектні роботи </t>
  </si>
  <si>
    <t>Згідно з оригіналом</t>
  </si>
  <si>
    <t>Додаток 5</t>
  </si>
  <si>
    <t>Зміни до додатка 6  рішення Лебединської міської ради від 19.12.2024 № 1417-МР «Про  бюджет Лебединської міської територіальної громади на 2025 рік» "Обсяги капітальних вкладень бюджету у розрізі інвестиційних проектів у 2025 році"</t>
  </si>
  <si>
    <t>Виговлення проектно-кошторисної документації по об'єкту "Нове будівництво захисної споруди цивільного захисту (ПРУ) на території Лебединського ЗЗСО № 6 "</t>
  </si>
  <si>
    <t>Виготовлення робочого проекту та проведення експертизи по об’єкту «Реконструкція каналізаційних мереж по провулку Верстатників, місто Лебедин, Сумської області»</t>
  </si>
  <si>
    <t>2024-2026</t>
  </si>
  <si>
    <t>2025-2026</t>
  </si>
  <si>
    <t>затверджено</t>
  </si>
  <si>
    <t>внесено зміни</t>
  </si>
  <si>
    <t>затверджено з урахуванням змін</t>
  </si>
  <si>
    <t xml:space="preserve"> «Нове будівництво зовнішньої каналізації на вулиці Михайлівська у м. Лебедин, Сумської області», в тому числі проектні роботи </t>
  </si>
  <si>
    <t>0617330</t>
  </si>
  <si>
    <t>0443</t>
  </si>
  <si>
    <t>Будівництво інших об`єктів комунальної власності</t>
  </si>
  <si>
    <t>проектно-вишукувальні роботи по об’єкту: «Нове будівництво Фабрики-кухні за адресою : Сумська область, Сумський район, місто Лебедин, вулиця Сумська, 99»</t>
  </si>
  <si>
    <t>1217377</t>
  </si>
  <si>
    <t>7377</t>
  </si>
  <si>
    <t>0490</t>
  </si>
  <si>
    <t>Реалізація проектів (заходів) з відновлення інших об'єктів комунальної власності, пошкоджених / знищених внаслідок збройної агресії, за рахунок коштів місцевих бюджетів</t>
  </si>
  <si>
    <t>Реалізація проектів (об'єктів, заходів) за рахунок коштів фонду ліквідації наслідків збройної агресії</t>
  </si>
  <si>
    <t>«Будівництво глибоководної свердловини в м. Лебедин Сумської області. Нове будівництво»;</t>
  </si>
  <si>
    <t>2023-2025</t>
  </si>
  <si>
    <t>Виготовлення проектно-кошторисної документації та проведення експертизи по об’єкту «Реконструкція каналізаційних мереж по провулку Верстатників, місто Лебедин, Сумської області»</t>
  </si>
  <si>
    <t>виготовлення проектно-кошторисної документації по об’єкту: «Нове будівництво Фабрики-кухні за адресою : Сумська область, Сумський район, місто Лебедин, вулиця Сумська, 99»</t>
  </si>
  <si>
    <t>Людмила КОЛОМІЄЦЬ</t>
  </si>
  <si>
    <t>Виконавчий комітет Лебединської міської ради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</si>
  <si>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</si>
  <si>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</si>
  <si>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</si>
  <si>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</si>
  <si>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Нове будівництво місцевої автоматизованої системи централізованого оповіщення (МАСЦО) в населених пунктах Лебединської міської територіальної громади Сумського району Сумської області, в тому числі проектні роботи</t>
  </si>
  <si>
    <t>до рішення шістдесят восьмої сесії</t>
  </si>
  <si>
    <t>Будівництво захисної споруди цивільного захисту (ПРУ) по об'єкту "Нове будівництво захисної споруди цивільного захисту (ПРУ) на території Лебединського ЗЗСО № 6 "</t>
  </si>
  <si>
    <t>00 жовтня 2025 року № 0000 - МР</t>
  </si>
  <si>
    <t>0216081</t>
  </si>
  <si>
    <t>0610</t>
  </si>
  <si>
    <t>Будівництво житла для окремих категорій населення відповідно до законодавства</t>
  </si>
  <si>
    <t>Виготовлення проектно-кошторисної документації на реконструкцію нежитлового приміщення у житлове приміщення для формування фонду житла тимчасового проживання вул. Т. Шевченка, 69/1 м.Лебедин, Сумський р-н, Сумська обл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</si>
</sst>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2" borderId="8" xfId="0" quotePrefix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4" fontId="13" fillId="2" borderId="8" xfId="0" quotePrefix="1" applyNumberFormat="1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2" fillId="0" borderId="8" xfId="0" quotePrefix="1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0" fontId="15" fillId="0" borderId="1" xfId="0" quotePrefix="1" applyFont="1" applyBorder="1" applyAlignment="1">
      <alignment horizontal="center" vertical="center" wrapText="1"/>
    </xf>
    <xf numFmtId="4" fontId="15" fillId="0" borderId="1" xfId="0" quotePrefix="1" applyNumberFormat="1" applyFont="1" applyBorder="1" applyAlignment="1">
      <alignment horizontal="center" vertical="center" wrapText="1"/>
    </xf>
    <xf numFmtId="4" fontId="15" fillId="0" borderId="1" xfId="0" quotePrefix="1" applyNumberFormat="1" applyFont="1" applyBorder="1" applyAlignment="1">
      <alignment vertical="center" wrapText="1"/>
    </xf>
    <xf numFmtId="3" fontId="12" fillId="0" borderId="8" xfId="0" applyNumberFormat="1" applyFont="1" applyBorder="1" applyAlignment="1">
      <alignment horizontal="right" vertical="center" wrapText="1"/>
    </xf>
    <xf numFmtId="0" fontId="15" fillId="0" borderId="5" xfId="0" quotePrefix="1" applyFont="1" applyBorder="1" applyAlignment="1">
      <alignment horizontal="center" vertical="center" wrapText="1"/>
    </xf>
    <xf numFmtId="4" fontId="15" fillId="0" borderId="5" xfId="0" quotePrefix="1" applyNumberFormat="1" applyFont="1" applyBorder="1" applyAlignment="1">
      <alignment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6" fillId="0" borderId="10" xfId="0" quotePrefix="1" applyFont="1" applyBorder="1" applyAlignment="1">
      <alignment horizontal="center" vertical="center" wrapText="1"/>
    </xf>
    <xf numFmtId="4" fontId="16" fillId="0" borderId="10" xfId="0" quotePrefix="1" applyNumberFormat="1" applyFont="1" applyBorder="1" applyAlignment="1">
      <alignment horizontal="center" vertical="center" wrapText="1"/>
    </xf>
    <xf numFmtId="4" fontId="16" fillId="0" borderId="10" xfId="0" quotePrefix="1" applyNumberFormat="1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quotePrefix="1" applyNumberFormat="1" applyFont="1" applyBorder="1" applyAlignment="1">
      <alignment vertical="justify" wrapText="1"/>
    </xf>
    <xf numFmtId="0" fontId="3" fillId="3" borderId="1" xfId="0" quotePrefix="1" applyFont="1" applyFill="1" applyBorder="1" applyAlignment="1">
      <alignment horizontal="center" vertical="center" wrapText="1"/>
    </xf>
    <xf numFmtId="4" fontId="3" fillId="3" borderId="1" xfId="0" quotePrefix="1" applyNumberFormat="1" applyFont="1" applyFill="1" applyBorder="1" applyAlignment="1">
      <alignment horizontal="center" vertical="center" wrapText="1"/>
    </xf>
    <xf numFmtId="4" fontId="3" fillId="3" borderId="1" xfId="0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5" fillId="3" borderId="1" xfId="0" quotePrefix="1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horizontal="center" vertical="center" wrapText="1"/>
    </xf>
    <xf numFmtId="4" fontId="15" fillId="3" borderId="1" xfId="0" quotePrefix="1" applyNumberFormat="1" applyFont="1" applyFill="1" applyBorder="1" applyAlignment="1">
      <alignment horizontal="center" vertical="center" wrapText="1"/>
    </xf>
    <xf numFmtId="4" fontId="15" fillId="2" borderId="1" xfId="0" quotePrefix="1" applyNumberFormat="1" applyFont="1" applyFill="1" applyBorder="1" applyAlignment="1">
      <alignment vertical="center" wrapText="1"/>
    </xf>
    <xf numFmtId="4" fontId="15" fillId="3" borderId="1" xfId="0" quotePrefix="1" applyNumberFormat="1" applyFont="1" applyFill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 wrapText="1"/>
    </xf>
    <xf numFmtId="3" fontId="14" fillId="0" borderId="9" xfId="0" applyNumberFormat="1" applyFont="1" applyBorder="1" applyAlignment="1">
      <alignment horizontal="center" vertical="center" wrapText="1"/>
    </xf>
    <xf numFmtId="4" fontId="17" fillId="3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0" xfId="0" quotePrefix="1" applyFont="1" applyBorder="1" applyAlignment="1">
      <alignment horizontal="left"/>
    </xf>
    <xf numFmtId="0" fontId="12" fillId="0" borderId="1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16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3" fontId="12" fillId="3" borderId="1" xfId="0" applyNumberFormat="1" applyFont="1" applyFill="1" applyBorder="1" applyAlignment="1">
      <alignment horizontal="center" vertical="center" wrapText="1"/>
    </xf>
    <xf numFmtId="4" fontId="15" fillId="2" borderId="1" xfId="0" quotePrefix="1" applyNumberFormat="1" applyFont="1" applyFill="1" applyBorder="1" applyAlignment="1">
      <alignment horizontal="center" vertical="center" wrapText="1"/>
    </xf>
    <xf numFmtId="4" fontId="3" fillId="2" borderId="1" xfId="0" quotePrefix="1" applyNumberFormat="1" applyFont="1" applyFill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view="pageBreakPreview" topLeftCell="A10" zoomScale="95" zoomScaleNormal="100" zoomScaleSheetLayoutView="95" workbookViewId="0">
      <selection activeCell="I22" sqref="I22:I32"/>
    </sheetView>
  </sheetViews>
  <sheetFormatPr defaultRowHeight="12.75" x14ac:dyDescent="0.2"/>
  <cols>
    <col min="1" max="1" width="8.85546875" customWidth="1"/>
    <col min="2" max="2" width="9.5703125" customWidth="1"/>
    <col min="3" max="3" width="8.5703125" customWidth="1"/>
    <col min="4" max="4" width="25.7109375" customWidth="1"/>
    <col min="5" max="5" width="35.85546875" customWidth="1"/>
    <col min="6" max="6" width="8.28515625" customWidth="1"/>
    <col min="7" max="7" width="9.140625" customWidth="1"/>
    <col min="8" max="8" width="10.85546875" customWidth="1"/>
    <col min="9" max="9" width="10.140625" customWidth="1"/>
    <col min="10" max="10" width="10" customWidth="1"/>
    <col min="11" max="11" width="11" customWidth="1"/>
    <col min="12" max="12" width="10" customWidth="1"/>
  </cols>
  <sheetData>
    <row r="1" spans="1:12" ht="12" customHeight="1" x14ac:dyDescent="0.25">
      <c r="I1" s="6"/>
      <c r="J1" s="11" t="s">
        <v>36</v>
      </c>
      <c r="K1" s="6"/>
    </row>
    <row r="2" spans="1:12" ht="12" customHeight="1" x14ac:dyDescent="0.25">
      <c r="I2" s="6"/>
      <c r="J2" s="11" t="s">
        <v>66</v>
      </c>
      <c r="K2" s="6"/>
    </row>
    <row r="3" spans="1:12" ht="12" customHeight="1" x14ac:dyDescent="0.25">
      <c r="I3" s="6"/>
      <c r="J3" s="11" t="s">
        <v>10</v>
      </c>
      <c r="K3" s="6"/>
    </row>
    <row r="4" spans="1:12" ht="12" customHeight="1" x14ac:dyDescent="0.25">
      <c r="I4" s="6"/>
      <c r="J4" s="11" t="s">
        <v>18</v>
      </c>
      <c r="K4" s="6"/>
    </row>
    <row r="5" spans="1:12" ht="12.75" customHeight="1" x14ac:dyDescent="0.25">
      <c r="I5" s="6"/>
      <c r="J5" s="11" t="s">
        <v>68</v>
      </c>
      <c r="K5" s="6"/>
    </row>
    <row r="6" spans="1:12" ht="12.75" customHeight="1" x14ac:dyDescent="0.2">
      <c r="H6" s="11"/>
    </row>
    <row r="7" spans="1:12" ht="34.5" customHeight="1" x14ac:dyDescent="0.2">
      <c r="A7" s="64" t="s">
        <v>37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11.25" customHeight="1" x14ac:dyDescent="0.2">
      <c r="A8" s="78" t="s">
        <v>15</v>
      </c>
      <c r="B8" s="78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18" customHeight="1" thickBot="1" x14ac:dyDescent="0.25">
      <c r="A9" s="4" t="s">
        <v>16</v>
      </c>
      <c r="B9" s="65"/>
      <c r="C9" s="65"/>
      <c r="D9" s="65"/>
      <c r="E9" s="65"/>
      <c r="F9" s="65"/>
      <c r="G9" s="65"/>
      <c r="H9" s="65"/>
      <c r="I9" s="65"/>
      <c r="J9" s="2"/>
      <c r="K9" s="5" t="s">
        <v>17</v>
      </c>
    </row>
    <row r="10" spans="1:12" ht="50.25" customHeight="1" thickBot="1" x14ac:dyDescent="0.25">
      <c r="A10" s="66" t="s">
        <v>0</v>
      </c>
      <c r="B10" s="70" t="s">
        <v>1</v>
      </c>
      <c r="C10" s="66" t="s">
        <v>2</v>
      </c>
      <c r="D10" s="74" t="s">
        <v>3</v>
      </c>
      <c r="E10" s="72" t="s">
        <v>4</v>
      </c>
      <c r="F10" s="70" t="s">
        <v>5</v>
      </c>
      <c r="G10" s="66" t="s">
        <v>6</v>
      </c>
      <c r="H10" s="66" t="s">
        <v>7</v>
      </c>
      <c r="I10" s="76" t="s">
        <v>26</v>
      </c>
      <c r="J10" s="74"/>
      <c r="K10" s="77"/>
      <c r="L10" s="66" t="s">
        <v>27</v>
      </c>
    </row>
    <row r="11" spans="1:12" ht="51.75" customHeight="1" thickBot="1" x14ac:dyDescent="0.25">
      <c r="A11" s="69"/>
      <c r="B11" s="71"/>
      <c r="C11" s="69"/>
      <c r="D11" s="75"/>
      <c r="E11" s="73"/>
      <c r="F11" s="71"/>
      <c r="G11" s="69"/>
      <c r="H11" s="68"/>
      <c r="I11" s="49" t="s">
        <v>42</v>
      </c>
      <c r="J11" s="13" t="s">
        <v>43</v>
      </c>
      <c r="K11" s="49" t="s">
        <v>44</v>
      </c>
      <c r="L11" s="67"/>
    </row>
    <row r="12" spans="1:12" ht="13.5" thickBot="1" x14ac:dyDescent="0.25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4">
        <v>6</v>
      </c>
      <c r="G12" s="14">
        <v>7</v>
      </c>
      <c r="H12" s="14">
        <v>8</v>
      </c>
      <c r="I12" s="13">
        <v>9</v>
      </c>
      <c r="J12" s="14">
        <v>10</v>
      </c>
      <c r="K12" s="14">
        <v>11</v>
      </c>
      <c r="L12" s="14">
        <v>10</v>
      </c>
    </row>
    <row r="13" spans="1:12" ht="24" x14ac:dyDescent="0.2">
      <c r="A13" s="19"/>
      <c r="B13" s="19"/>
      <c r="C13" s="19"/>
      <c r="D13" s="62" t="s">
        <v>60</v>
      </c>
      <c r="E13" s="19"/>
      <c r="F13" s="19"/>
      <c r="G13" s="19"/>
      <c r="H13" s="19"/>
      <c r="I13" s="60">
        <f>I14</f>
        <v>134000</v>
      </c>
      <c r="J13" s="60">
        <f t="shared" ref="J13:K13" si="0">J14</f>
        <v>1500000</v>
      </c>
      <c r="K13" s="60">
        <f t="shared" si="0"/>
        <v>1634000</v>
      </c>
      <c r="L13" s="19"/>
    </row>
    <row r="14" spans="1:12" ht="24" x14ac:dyDescent="0.2">
      <c r="A14" s="21"/>
      <c r="B14" s="21"/>
      <c r="C14" s="21"/>
      <c r="D14" s="62" t="s">
        <v>60</v>
      </c>
      <c r="E14" s="21"/>
      <c r="F14" s="21"/>
      <c r="G14" s="21"/>
      <c r="H14" s="21"/>
      <c r="I14" s="63">
        <f>I16+I15</f>
        <v>134000</v>
      </c>
      <c r="J14" s="63">
        <f t="shared" ref="J14:K14" si="1">J16+J15</f>
        <v>1500000</v>
      </c>
      <c r="K14" s="63">
        <f t="shared" si="1"/>
        <v>1634000</v>
      </c>
      <c r="L14" s="21"/>
    </row>
    <row r="15" spans="1:12" ht="72" x14ac:dyDescent="0.2">
      <c r="A15" s="51" t="s">
        <v>69</v>
      </c>
      <c r="B15" s="51">
        <v>6081</v>
      </c>
      <c r="C15" s="87" t="s">
        <v>70</v>
      </c>
      <c r="D15" s="88" t="s">
        <v>71</v>
      </c>
      <c r="E15" s="21" t="s">
        <v>72</v>
      </c>
      <c r="F15" s="21">
        <v>2025</v>
      </c>
      <c r="G15" s="21"/>
      <c r="H15" s="23">
        <v>1500000</v>
      </c>
      <c r="I15" s="63"/>
      <c r="J15" s="23">
        <v>1500000</v>
      </c>
      <c r="K15" s="23">
        <f>I15+J15</f>
        <v>1500000</v>
      </c>
      <c r="L15" s="21">
        <v>100</v>
      </c>
    </row>
    <row r="16" spans="1:12" ht="72" hidden="1" x14ac:dyDescent="0.2">
      <c r="A16" s="50" t="s">
        <v>64</v>
      </c>
      <c r="B16" s="50" t="s">
        <v>61</v>
      </c>
      <c r="C16" s="52" t="s">
        <v>62</v>
      </c>
      <c r="D16" s="54" t="s">
        <v>63</v>
      </c>
      <c r="E16" s="21" t="s">
        <v>65</v>
      </c>
      <c r="F16" s="21">
        <v>2025</v>
      </c>
      <c r="G16" s="23"/>
      <c r="H16" s="23">
        <v>134000</v>
      </c>
      <c r="I16" s="23">
        <v>134000</v>
      </c>
      <c r="J16" s="23"/>
      <c r="K16" s="23">
        <f>J16+I16</f>
        <v>134000</v>
      </c>
      <c r="L16" s="21"/>
    </row>
    <row r="17" spans="1:12" ht="43.5" customHeight="1" x14ac:dyDescent="0.2">
      <c r="A17" s="15" t="s">
        <v>13</v>
      </c>
      <c r="B17" s="16"/>
      <c r="C17" s="17"/>
      <c r="D17" s="18" t="s">
        <v>14</v>
      </c>
      <c r="E17" s="19"/>
      <c r="F17" s="19"/>
      <c r="G17" s="19"/>
      <c r="H17" s="19"/>
      <c r="I17" s="60">
        <f>I18</f>
        <v>6136373</v>
      </c>
      <c r="J17" s="60">
        <f t="shared" ref="J17:K17" si="2">J18</f>
        <v>0</v>
      </c>
      <c r="K17" s="60">
        <f t="shared" si="2"/>
        <v>6136373</v>
      </c>
      <c r="L17" s="19"/>
    </row>
    <row r="18" spans="1:12" ht="36.75" customHeight="1" x14ac:dyDescent="0.2">
      <c r="A18" s="40" t="s">
        <v>13</v>
      </c>
      <c r="B18" s="41"/>
      <c r="C18" s="42"/>
      <c r="D18" s="43" t="s">
        <v>28</v>
      </c>
      <c r="E18" s="19"/>
      <c r="F18" s="19"/>
      <c r="G18" s="19"/>
      <c r="H18" s="19"/>
      <c r="I18" s="60">
        <f>I19+I20+I22+I23+I21</f>
        <v>6136373</v>
      </c>
      <c r="J18" s="60">
        <f t="shared" ref="J18:K18" si="3">J19+J20+J22+J23+J21</f>
        <v>0</v>
      </c>
      <c r="K18" s="60">
        <f t="shared" si="3"/>
        <v>6136373</v>
      </c>
      <c r="L18" s="19"/>
    </row>
    <row r="19" spans="1:12" ht="65.25" hidden="1" customHeight="1" x14ac:dyDescent="0.2">
      <c r="A19" s="44" t="s">
        <v>29</v>
      </c>
      <c r="B19" s="44" t="s">
        <v>30</v>
      </c>
      <c r="C19" s="45" t="s">
        <v>31</v>
      </c>
      <c r="D19" s="46" t="s">
        <v>32</v>
      </c>
      <c r="E19" s="20" t="s">
        <v>34</v>
      </c>
      <c r="F19" s="21" t="s">
        <v>33</v>
      </c>
      <c r="G19" s="23">
        <v>4099900</v>
      </c>
      <c r="H19" s="23">
        <v>4099900</v>
      </c>
      <c r="I19" s="23">
        <v>2150000</v>
      </c>
      <c r="J19" s="23"/>
      <c r="K19" s="23">
        <f>J19+I19</f>
        <v>2150000</v>
      </c>
      <c r="L19" s="21">
        <v>100</v>
      </c>
    </row>
    <row r="20" spans="1:12" ht="48" x14ac:dyDescent="0.2">
      <c r="A20" s="44" t="s">
        <v>29</v>
      </c>
      <c r="B20" s="44" t="s">
        <v>30</v>
      </c>
      <c r="C20" s="45" t="s">
        <v>31</v>
      </c>
      <c r="D20" s="46" t="s">
        <v>32</v>
      </c>
      <c r="E20" s="21" t="s">
        <v>38</v>
      </c>
      <c r="F20" s="21">
        <v>2025</v>
      </c>
      <c r="G20" s="23"/>
      <c r="H20" s="23">
        <v>849130</v>
      </c>
      <c r="I20" s="23">
        <v>1000000</v>
      </c>
      <c r="J20" s="23">
        <v>-150870</v>
      </c>
      <c r="K20" s="23">
        <f>J20+I20</f>
        <v>849130</v>
      </c>
      <c r="L20" s="21"/>
    </row>
    <row r="21" spans="1:12" ht="48.75" thickBot="1" x14ac:dyDescent="0.25">
      <c r="A21" s="44" t="s">
        <v>29</v>
      </c>
      <c r="B21" s="44" t="s">
        <v>30</v>
      </c>
      <c r="C21" s="45" t="s">
        <v>31</v>
      </c>
      <c r="D21" s="46" t="s">
        <v>32</v>
      </c>
      <c r="E21" s="21" t="s">
        <v>67</v>
      </c>
      <c r="F21" s="21">
        <v>2025</v>
      </c>
      <c r="G21" s="23"/>
      <c r="H21" s="86">
        <v>150870</v>
      </c>
      <c r="I21" s="23">
        <v>0</v>
      </c>
      <c r="J21" s="23">
        <v>150870</v>
      </c>
      <c r="K21" s="23">
        <f>J21+I21</f>
        <v>150870</v>
      </c>
      <c r="L21" s="21"/>
    </row>
    <row r="22" spans="1:12" ht="48" hidden="1" x14ac:dyDescent="0.2">
      <c r="A22" s="50" t="s">
        <v>46</v>
      </c>
      <c r="B22" s="51">
        <v>7330</v>
      </c>
      <c r="C22" s="52" t="s">
        <v>47</v>
      </c>
      <c r="D22" s="53" t="s">
        <v>48</v>
      </c>
      <c r="E22" s="57" t="s">
        <v>49</v>
      </c>
      <c r="F22" s="21">
        <v>2025</v>
      </c>
      <c r="G22" s="21"/>
      <c r="H22" s="23">
        <v>1487373</v>
      </c>
      <c r="I22" s="23">
        <v>1487373</v>
      </c>
      <c r="J22" s="23">
        <v>0</v>
      </c>
      <c r="K22" s="23">
        <f>J22+I22</f>
        <v>1487373</v>
      </c>
      <c r="L22" s="21"/>
    </row>
    <row r="23" spans="1:12" ht="60" hidden="1" x14ac:dyDescent="0.2">
      <c r="A23" s="50" t="s">
        <v>46</v>
      </c>
      <c r="B23" s="51">
        <v>7330</v>
      </c>
      <c r="C23" s="52" t="s">
        <v>47</v>
      </c>
      <c r="D23" s="53" t="s">
        <v>48</v>
      </c>
      <c r="E23" s="57" t="s">
        <v>58</v>
      </c>
      <c r="F23" s="21">
        <v>2025</v>
      </c>
      <c r="G23" s="19"/>
      <c r="H23" s="26">
        <v>1499000</v>
      </c>
      <c r="I23" s="26">
        <v>1499000</v>
      </c>
      <c r="J23" s="26"/>
      <c r="K23" s="23">
        <f>J23+I23</f>
        <v>1499000</v>
      </c>
      <c r="L23" s="19"/>
    </row>
    <row r="24" spans="1:12" ht="36" hidden="1" x14ac:dyDescent="0.2">
      <c r="A24" s="24">
        <v>1200000</v>
      </c>
      <c r="B24" s="19"/>
      <c r="C24" s="25"/>
      <c r="D24" s="24" t="s">
        <v>12</v>
      </c>
      <c r="E24" s="19"/>
      <c r="F24" s="19"/>
      <c r="G24" s="26"/>
      <c r="H24" s="26"/>
      <c r="I24" s="60">
        <f>I25</f>
        <v>4041900</v>
      </c>
      <c r="J24" s="60">
        <f t="shared" ref="J24" si="4">SUM(J26:J31)</f>
        <v>0</v>
      </c>
      <c r="K24" s="60">
        <f>I24+J24</f>
        <v>4041900</v>
      </c>
      <c r="L24" s="19"/>
    </row>
    <row r="25" spans="1:12" ht="36" hidden="1" x14ac:dyDescent="0.2">
      <c r="A25" s="24">
        <v>1210000</v>
      </c>
      <c r="B25" s="19"/>
      <c r="C25" s="25"/>
      <c r="D25" s="24" t="s">
        <v>12</v>
      </c>
      <c r="E25" s="19"/>
      <c r="F25" s="19"/>
      <c r="G25" s="26"/>
      <c r="H25" s="26"/>
      <c r="I25" s="60">
        <f>SUM(I26:I31)</f>
        <v>4041900</v>
      </c>
      <c r="J25" s="60">
        <f t="shared" ref="J25:K25" si="5">SUM(J26:J31)</f>
        <v>0</v>
      </c>
      <c r="K25" s="60">
        <f t="shared" si="5"/>
        <v>4041900</v>
      </c>
      <c r="L25" s="19"/>
    </row>
    <row r="26" spans="1:12" ht="84" hidden="1" x14ac:dyDescent="0.2">
      <c r="A26" s="27" t="s">
        <v>23</v>
      </c>
      <c r="B26" s="27" t="s">
        <v>24</v>
      </c>
      <c r="C26" s="28" t="s">
        <v>22</v>
      </c>
      <c r="D26" s="29" t="s">
        <v>11</v>
      </c>
      <c r="E26" s="20" t="s">
        <v>25</v>
      </c>
      <c r="F26" s="19">
        <v>2025</v>
      </c>
      <c r="G26" s="30"/>
      <c r="H26" s="26">
        <v>979200</v>
      </c>
      <c r="I26" s="26">
        <v>979200</v>
      </c>
      <c r="J26" s="26"/>
      <c r="K26" s="23">
        <f t="shared" ref="K26:K28" si="6">J26+I26</f>
        <v>979200</v>
      </c>
      <c r="L26" s="19"/>
    </row>
    <row r="27" spans="1:12" ht="54.75" hidden="1" customHeight="1" x14ac:dyDescent="0.2">
      <c r="A27" s="27" t="s">
        <v>23</v>
      </c>
      <c r="B27" s="27" t="s">
        <v>24</v>
      </c>
      <c r="C27" s="28" t="s">
        <v>22</v>
      </c>
      <c r="D27" s="29" t="s">
        <v>11</v>
      </c>
      <c r="E27" s="20" t="s">
        <v>45</v>
      </c>
      <c r="F27" s="19" t="s">
        <v>40</v>
      </c>
      <c r="G27" s="22">
        <v>20448466</v>
      </c>
      <c r="H27" s="23">
        <v>1062016</v>
      </c>
      <c r="I27" s="23">
        <v>73700</v>
      </c>
      <c r="J27" s="23"/>
      <c r="K27" s="23">
        <f t="shared" si="6"/>
        <v>73700</v>
      </c>
      <c r="L27" s="48">
        <f>H27/G27*100</f>
        <v>5.1936218589697631</v>
      </c>
    </row>
    <row r="28" spans="1:12" ht="61.5" hidden="1" customHeight="1" x14ac:dyDescent="0.2">
      <c r="A28" s="27" t="s">
        <v>23</v>
      </c>
      <c r="B28" s="27" t="s">
        <v>24</v>
      </c>
      <c r="C28" s="28" t="s">
        <v>22</v>
      </c>
      <c r="D28" s="29" t="s">
        <v>11</v>
      </c>
      <c r="E28" s="21" t="s">
        <v>39</v>
      </c>
      <c r="F28" s="19" t="s">
        <v>41</v>
      </c>
      <c r="G28" s="23"/>
      <c r="H28" s="23">
        <v>785000</v>
      </c>
      <c r="I28" s="23">
        <v>0</v>
      </c>
      <c r="J28" s="23">
        <v>0</v>
      </c>
      <c r="K28" s="23">
        <f t="shared" si="6"/>
        <v>0</v>
      </c>
      <c r="L28" s="21"/>
    </row>
    <row r="29" spans="1:12" ht="61.5" hidden="1" customHeight="1" x14ac:dyDescent="0.2">
      <c r="A29" s="27" t="s">
        <v>23</v>
      </c>
      <c r="B29" s="27" t="s">
        <v>24</v>
      </c>
      <c r="C29" s="28" t="s">
        <v>22</v>
      </c>
      <c r="D29" s="29" t="s">
        <v>11</v>
      </c>
      <c r="E29" s="21" t="s">
        <v>57</v>
      </c>
      <c r="F29" s="19" t="s">
        <v>41</v>
      </c>
      <c r="G29" s="23"/>
      <c r="H29" s="23">
        <v>785000</v>
      </c>
      <c r="I29" s="23">
        <v>785000</v>
      </c>
      <c r="J29" s="23">
        <v>0</v>
      </c>
      <c r="K29" s="23">
        <f t="shared" ref="K29" si="7">J29+I29</f>
        <v>785000</v>
      </c>
      <c r="L29" s="21"/>
    </row>
    <row r="30" spans="1:12" ht="79.5" hidden="1" customHeight="1" x14ac:dyDescent="0.2">
      <c r="A30" s="50" t="s">
        <v>50</v>
      </c>
      <c r="B30" s="50" t="s">
        <v>51</v>
      </c>
      <c r="C30" s="52" t="s">
        <v>52</v>
      </c>
      <c r="D30" s="54" t="s">
        <v>53</v>
      </c>
      <c r="E30" s="79" t="s">
        <v>55</v>
      </c>
      <c r="F30" s="79" t="s">
        <v>56</v>
      </c>
      <c r="G30" s="81">
        <v>16651292</v>
      </c>
      <c r="H30" s="55">
        <v>5283727.8499999996</v>
      </c>
      <c r="I30" s="23">
        <v>2204000</v>
      </c>
      <c r="J30" s="23"/>
      <c r="K30" s="23">
        <f t="shared" ref="K30:K32" si="8">I30+J30</f>
        <v>2204000</v>
      </c>
      <c r="L30" s="83">
        <f>(H30+H31)/G30*100</f>
        <v>96.418797832624634</v>
      </c>
    </row>
    <row r="31" spans="1:12" ht="64.5" hidden="1" customHeight="1" thickBot="1" x14ac:dyDescent="0.25">
      <c r="A31" s="31">
        <v>1217383</v>
      </c>
      <c r="B31" s="31">
        <v>7383</v>
      </c>
      <c r="C31" s="52" t="s">
        <v>52</v>
      </c>
      <c r="D31" s="32" t="s">
        <v>54</v>
      </c>
      <c r="E31" s="80"/>
      <c r="F31" s="80"/>
      <c r="G31" s="82"/>
      <c r="H31" s="56">
        <v>10771247.720000001</v>
      </c>
      <c r="I31" s="33"/>
      <c r="J31" s="33"/>
      <c r="K31" s="33">
        <f t="shared" si="8"/>
        <v>0</v>
      </c>
      <c r="L31" s="84"/>
    </row>
    <row r="32" spans="1:12" ht="25.5" hidden="1" customHeight="1" thickBot="1" x14ac:dyDescent="0.25">
      <c r="A32" s="34"/>
      <c r="B32" s="34"/>
      <c r="C32" s="35"/>
      <c r="D32" s="36"/>
      <c r="E32" s="37"/>
      <c r="F32" s="37"/>
      <c r="G32" s="37"/>
      <c r="H32" s="37"/>
      <c r="I32" s="58"/>
      <c r="J32" s="58"/>
      <c r="K32" s="59">
        <f t="shared" si="8"/>
        <v>0</v>
      </c>
      <c r="L32" s="58"/>
    </row>
    <row r="33" spans="1:12" ht="13.5" thickBot="1" x14ac:dyDescent="0.25">
      <c r="A33" s="38" t="s">
        <v>8</v>
      </c>
      <c r="B33" s="14" t="s">
        <v>8</v>
      </c>
      <c r="C33" s="14" t="s">
        <v>8</v>
      </c>
      <c r="D33" s="39" t="s">
        <v>9</v>
      </c>
      <c r="E33" s="14" t="s">
        <v>8</v>
      </c>
      <c r="F33" s="14" t="s">
        <v>8</v>
      </c>
      <c r="G33" s="14"/>
      <c r="H33" s="14"/>
      <c r="I33" s="61">
        <f>I24+I17+I13</f>
        <v>10312273</v>
      </c>
      <c r="J33" s="61">
        <f t="shared" ref="I33:J33" si="9">J24+J17+J13</f>
        <v>1500000</v>
      </c>
      <c r="K33" s="61">
        <f>K24+K17+K13</f>
        <v>11812273</v>
      </c>
      <c r="L33" s="14" t="s">
        <v>8</v>
      </c>
    </row>
    <row r="34" spans="1:12" ht="29.25" customHeight="1" x14ac:dyDescent="0.3">
      <c r="B34" s="7" t="s">
        <v>19</v>
      </c>
      <c r="C34" s="8"/>
      <c r="D34" s="8"/>
      <c r="E34" s="7"/>
      <c r="F34" s="8"/>
      <c r="G34" s="8"/>
      <c r="H34" s="8" t="s">
        <v>20</v>
      </c>
      <c r="I34" s="8"/>
      <c r="J34" s="9"/>
      <c r="K34" s="9"/>
      <c r="L34" s="1"/>
    </row>
    <row r="35" spans="1:12" ht="45" customHeight="1" x14ac:dyDescent="0.3">
      <c r="B35" s="85" t="s">
        <v>21</v>
      </c>
      <c r="C35" s="85"/>
      <c r="D35" s="85"/>
      <c r="E35" s="12"/>
      <c r="F35" s="12"/>
      <c r="G35" s="8"/>
      <c r="H35" s="10" t="s">
        <v>59</v>
      </c>
      <c r="I35" s="8"/>
      <c r="J35" s="9"/>
      <c r="K35" s="9"/>
      <c r="L35" s="1"/>
    </row>
    <row r="36" spans="1:12" ht="18.75" hidden="1" x14ac:dyDescent="0.3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idden="1" x14ac:dyDescent="0.2">
      <c r="B37" s="11" t="s">
        <v>35</v>
      </c>
    </row>
    <row r="38" spans="1:12" hidden="1" x14ac:dyDescent="0.2">
      <c r="B38" s="47" t="s">
        <v>19</v>
      </c>
      <c r="C38" s="11"/>
      <c r="D38" s="11"/>
      <c r="E38" s="47" t="s">
        <v>20</v>
      </c>
      <c r="F38" s="11"/>
    </row>
  </sheetData>
  <mergeCells count="18">
    <mergeCell ref="F30:F31"/>
    <mergeCell ref="G30:G31"/>
    <mergeCell ref="L30:L31"/>
    <mergeCell ref="B35:D35"/>
    <mergeCell ref="A10:A11"/>
    <mergeCell ref="E30:E31"/>
    <mergeCell ref="A7:L7"/>
    <mergeCell ref="B9:I9"/>
    <mergeCell ref="L10:L11"/>
    <mergeCell ref="H10:H11"/>
    <mergeCell ref="G10:G11"/>
    <mergeCell ref="F10:F11"/>
    <mergeCell ref="E10:E11"/>
    <mergeCell ref="D10:D11"/>
    <mergeCell ref="C10:C11"/>
    <mergeCell ref="B10:B11"/>
    <mergeCell ref="I10:K10"/>
    <mergeCell ref="A8:B8"/>
  </mergeCells>
  <phoneticPr fontId="18" type="noConversion"/>
  <pageMargins left="0.78740157480314965" right="0.78740157480314965" top="1.1811023622047245" bottom="0.39370078740157483" header="0" footer="0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2025-10-06T09:00:23Z</cp:lastPrinted>
  <dcterms:created xsi:type="dcterms:W3CDTF">2021-12-08T14:01:29Z</dcterms:created>
  <dcterms:modified xsi:type="dcterms:W3CDTF">2025-10-06T09:00:32Z</dcterms:modified>
</cp:coreProperties>
</file>